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75" windowHeight="146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<sst xmlns="http://schemas.openxmlformats.org/spreadsheetml/2006/main" count="102" uniqueCount="37">
  <si>
    <t xml:space="preserve"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</t>
  </si>
  <si>
    <t xml:space="preserve">
</t>
  </si>
  <si>
    <t>Субъект Российской Федерации</t>
  </si>
  <si>
    <t>РЕСПУБЛИКА МАРИЙ ЭЛ</t>
  </si>
  <si>
    <t>Составлен по состоянию на</t>
  </si>
  <si>
    <t>Всего</t>
  </si>
  <si>
    <t>Сумма средств Фонда по утвержденным заявкам</t>
  </si>
  <si>
    <t>млн.рублей</t>
  </si>
  <si>
    <t>Площадь аварийного жилищного фонда</t>
  </si>
  <si>
    <t>На контроле по распоряжению Правительства РФ №1743-р</t>
  </si>
  <si>
    <t>Целевой показатель текущего года</t>
  </si>
  <si>
    <t>Целевой показатель на дату отчета</t>
  </si>
  <si>
    <t>Расселенная</t>
  </si>
  <si>
    <t>Достижение целевого показателя</t>
  </si>
  <si>
    <t>Достижение целевого показателя на дату отчета</t>
  </si>
  <si>
    <t>тыс. м2</t>
  </si>
  <si>
    <t>%</t>
  </si>
  <si>
    <t>Численность переселяемых граждан</t>
  </si>
  <si>
    <t>чел.</t>
  </si>
  <si>
    <t>Площадь приобретаемых на вторичном рынке и (или) выкупаемых у собственников жилых помещений, договора развития застроенных территорий и другие способы расселения</t>
  </si>
  <si>
    <t xml:space="preserve">План </t>
  </si>
  <si>
    <t>Приобретено (выкуплено)</t>
  </si>
  <si>
    <t>Выполнение</t>
  </si>
  <si>
    <t>Формирование земельных участков (ЗУ) для строящихся домов и (или) домов, в которых приобретаются жилые помещения</t>
  </si>
  <si>
    <t>План</t>
  </si>
  <si>
    <t>Не требует обеспечения ЗУ</t>
  </si>
  <si>
    <t>Проведено формирование ЗУ</t>
  </si>
  <si>
    <t>Заключение контрактов на строительство и (или) приобретение жилых помещений в строящихся домах</t>
  </si>
  <si>
    <t>Заключено контрактов</t>
  </si>
  <si>
    <t>Этапы строительной готовности строящихся домов и (или) домов, в которых приобретаются жилые помещения</t>
  </si>
  <si>
    <t>Получено разрешение на строительство</t>
  </si>
  <si>
    <t>Завершен нулевой цикл (фундамент)</t>
  </si>
  <si>
    <t>Завершены основные строительные работы</t>
  </si>
  <si>
    <t>Введено в эксплуатацию</t>
  </si>
  <si>
    <t>Оформлено</t>
  </si>
  <si>
    <t>Итоговый показатель выполнения программ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</si>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</sst>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.00"/>
    <numFmt numFmtId="166" formatCode="###\ ###\ ###\ ##0.0"/>
    <numFmt numFmtId="167" formatCode="###\ ###\ ###\ ##0"/>
  </numFmts>
  <fonts count="4"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2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  <xf numFmtId="167" fontId="2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2" fillId="0" borderId="4" xfId="0" applyNumberFormat="1" applyFon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view="pageBreakPreview" zoomScale="120" zoomScaleSheetLayoutView="120" workbookViewId="0" topLeftCell="A10">
      <selection activeCell="A37" sqref="A37:IV37"/>
    </sheetView>
  </sheetViews>
  <sheetFormatPr defaultColWidth="9.00390625" defaultRowHeight="12.75"/>
  <cols>
    <col min="1" max="1" width="60.75390625" style="0" customWidth="1"/>
    <col min="2" max="2" width="56.75390625" style="0" customWidth="1"/>
    <col min="3" max="3" width="19.75390625" style="0" customWidth="1"/>
    <col min="4" max="4" width="7.75390625" style="0" customWidth="1"/>
    <col min="5" max="5" width="35.75390625" style="0" customWidth="1"/>
    <col min="6" max="6" width="0" style="0" hidden="1" customWidth="1"/>
  </cols>
  <sheetData>
    <row r="1" spans="1:6" ht="60.75">
      <c r="A1" s="20" t="s">
        <v>0</v>
      </c>
      <c r="B1" s="21"/>
      <c r="C1" s="21"/>
      <c r="D1" s="21"/>
      <c r="E1" s="21"/>
      <c r="F1" s="2" t="s">
        <v>1</v>
      </c>
    </row>
    <row r="2" spans="1:6" ht="20.25">
      <c r="A2" s="4"/>
      <c r="B2" s="5"/>
      <c r="C2" s="5"/>
      <c r="D2" s="5"/>
      <c r="E2" s="5"/>
      <c r="F2" s="2"/>
    </row>
    <row r="3" spans="1:5" ht="20.25">
      <c r="A3" s="2" t="s">
        <v>2</v>
      </c>
      <c r="B3" s="1"/>
      <c r="C3" s="22" t="s">
        <v>3</v>
      </c>
      <c r="D3" s="23"/>
      <c r="E3" s="23"/>
    </row>
    <row r="4" spans="1:5" ht="20.25">
      <c r="A4" s="2" t="s">
        <v>4</v>
      </c>
      <c r="B4" s="1"/>
      <c r="C4" s="24">
        <v>42005</v>
      </c>
      <c r="D4" s="25"/>
      <c r="E4" s="25"/>
    </row>
    <row r="5" spans="1:5" ht="12.75">
      <c r="A5" s="1"/>
      <c r="B5" s="1"/>
      <c r="C5" s="1"/>
      <c r="D5" s="1"/>
      <c r="E5" s="1"/>
    </row>
    <row r="6" spans="1:6" ht="40.5">
      <c r="A6" s="26"/>
      <c r="B6" s="26"/>
      <c r="C6" s="26"/>
      <c r="D6" s="26"/>
      <c r="E6" s="7" t="s">
        <v>5</v>
      </c>
      <c r="F6" s="6" t="s">
        <v>36</v>
      </c>
    </row>
    <row r="7" spans="1:6" ht="40.5">
      <c r="A7" s="18" t="s">
        <v>6</v>
      </c>
      <c r="B7" s="19"/>
      <c r="C7" s="9" t="s">
        <v>7</v>
      </c>
      <c r="D7" s="10">
        <v>1</v>
      </c>
      <c r="E7" s="12">
        <v>1070.71621036</v>
      </c>
      <c r="F7" s="6" t="s">
        <v>36</v>
      </c>
    </row>
    <row r="8" spans="1:6" ht="40.5">
      <c r="A8" s="18" t="s">
        <v>8</v>
      </c>
      <c r="B8" s="8" t="s">
        <v>9</v>
      </c>
      <c r="C8" s="9" t="s">
        <v>15</v>
      </c>
      <c r="D8" s="10">
        <v>2</v>
      </c>
      <c r="E8" s="12">
        <v>83.09255</v>
      </c>
      <c r="F8" s="6" t="s">
        <v>36</v>
      </c>
    </row>
    <row r="9" spans="1:6" ht="40.5">
      <c r="A9" s="19"/>
      <c r="B9" s="8" t="s">
        <v>10</v>
      </c>
      <c r="C9" s="9" t="s">
        <v>15</v>
      </c>
      <c r="D9" s="10">
        <v>3</v>
      </c>
      <c r="E9" s="12">
        <v>4.96115</v>
      </c>
      <c r="F9" s="6" t="s">
        <v>36</v>
      </c>
    </row>
    <row r="10" spans="1:6" ht="40.5">
      <c r="A10" s="19"/>
      <c r="B10" s="8" t="s">
        <v>11</v>
      </c>
      <c r="C10" s="9" t="s">
        <v>15</v>
      </c>
      <c r="D10" s="10">
        <v>4</v>
      </c>
      <c r="E10" s="12">
        <v>4.96115</v>
      </c>
      <c r="F10" s="6" t="s">
        <v>36</v>
      </c>
    </row>
    <row r="11" spans="1:6" ht="40.5">
      <c r="A11" s="19"/>
      <c r="B11" s="8" t="s">
        <v>12</v>
      </c>
      <c r="C11" s="9" t="s">
        <v>15</v>
      </c>
      <c r="D11" s="10">
        <v>5</v>
      </c>
      <c r="E11" s="12">
        <v>22.18967</v>
      </c>
      <c r="F11" s="6" t="s">
        <v>36</v>
      </c>
    </row>
    <row r="12" spans="1:6" ht="40.5">
      <c r="A12" s="19"/>
      <c r="B12" s="8" t="s">
        <v>13</v>
      </c>
      <c r="C12" s="9" t="s">
        <v>16</v>
      </c>
      <c r="D12" s="10">
        <v>6</v>
      </c>
      <c r="E12" s="13">
        <f>IF(E9&lt;&gt;0,(E11/E9)*100,0)</f>
        <v>447.2686776251474</v>
      </c>
      <c r="F12" s="6" t="s">
        <v>36</v>
      </c>
    </row>
    <row r="13" spans="1:6" ht="40.5">
      <c r="A13" s="19"/>
      <c r="B13" s="8" t="s">
        <v>14</v>
      </c>
      <c r="C13" s="9" t="s">
        <v>16</v>
      </c>
      <c r="D13" s="10">
        <v>7</v>
      </c>
      <c r="E13" s="13">
        <f>IF(E10&lt;&gt;0,(E11/E10)*100,0)</f>
        <v>447.2686776251474</v>
      </c>
      <c r="F13" s="6" t="s">
        <v>36</v>
      </c>
    </row>
    <row r="14" spans="1:6" ht="40.5">
      <c r="A14" s="18" t="s">
        <v>17</v>
      </c>
      <c r="B14" s="8" t="s">
        <v>9</v>
      </c>
      <c r="C14" s="9" t="s">
        <v>18</v>
      </c>
      <c r="D14" s="10">
        <v>8</v>
      </c>
      <c r="E14" s="14">
        <v>5665</v>
      </c>
      <c r="F14" s="6" t="s">
        <v>36</v>
      </c>
    </row>
    <row r="15" spans="1:6" ht="40.5">
      <c r="A15" s="19"/>
      <c r="B15" s="8" t="s">
        <v>10</v>
      </c>
      <c r="C15" s="9" t="s">
        <v>18</v>
      </c>
      <c r="D15" s="10">
        <v>9</v>
      </c>
      <c r="E15" s="14">
        <v>425</v>
      </c>
      <c r="F15" s="6" t="s">
        <v>36</v>
      </c>
    </row>
    <row r="16" spans="1:6" ht="40.5">
      <c r="A16" s="19"/>
      <c r="B16" s="8" t="s">
        <v>11</v>
      </c>
      <c r="C16" s="9" t="s">
        <v>18</v>
      </c>
      <c r="D16" s="10">
        <v>10</v>
      </c>
      <c r="E16" s="14">
        <v>425</v>
      </c>
      <c r="F16" s="6" t="s">
        <v>36</v>
      </c>
    </row>
    <row r="17" spans="1:6" ht="40.5">
      <c r="A17" s="19"/>
      <c r="B17" s="8" t="s">
        <v>12</v>
      </c>
      <c r="C17" s="9" t="s">
        <v>18</v>
      </c>
      <c r="D17" s="10">
        <v>11</v>
      </c>
      <c r="E17" s="14">
        <v>1699</v>
      </c>
      <c r="F17" s="6" t="s">
        <v>36</v>
      </c>
    </row>
    <row r="18" spans="1:6" ht="40.5">
      <c r="A18" s="19"/>
      <c r="B18" s="8" t="s">
        <v>13</v>
      </c>
      <c r="C18" s="9" t="s">
        <v>16</v>
      </c>
      <c r="D18" s="10">
        <v>12</v>
      </c>
      <c r="E18" s="13">
        <f>IF(E15&lt;&gt;0,(E17/E15)*100,0)</f>
        <v>399.7647058823529</v>
      </c>
      <c r="F18" s="6" t="s">
        <v>36</v>
      </c>
    </row>
    <row r="19" spans="1:6" ht="40.5">
      <c r="A19" s="19"/>
      <c r="B19" s="8" t="s">
        <v>14</v>
      </c>
      <c r="C19" s="9" t="s">
        <v>16</v>
      </c>
      <c r="D19" s="10">
        <v>13</v>
      </c>
      <c r="E19" s="13">
        <f>IF(E16&lt;&gt;0,(E17/E16)*100,0)</f>
        <v>399.7647058823529</v>
      </c>
      <c r="F19" s="6" t="s">
        <v>36</v>
      </c>
    </row>
    <row r="20" spans="1:6" ht="40.5">
      <c r="A20" s="18" t="s">
        <v>19</v>
      </c>
      <c r="B20" s="8" t="s">
        <v>20</v>
      </c>
      <c r="C20" s="9" t="s">
        <v>15</v>
      </c>
      <c r="D20" s="10">
        <v>14</v>
      </c>
      <c r="E20" s="12">
        <v>0</v>
      </c>
      <c r="F20" s="6" t="s">
        <v>36</v>
      </c>
    </row>
    <row r="21" spans="1:6" ht="40.5">
      <c r="A21" s="19"/>
      <c r="B21" s="8" t="s">
        <v>21</v>
      </c>
      <c r="C21" s="9" t="s">
        <v>15</v>
      </c>
      <c r="D21" s="10">
        <v>15</v>
      </c>
      <c r="E21" s="12">
        <v>0</v>
      </c>
      <c r="F21" s="6" t="s">
        <v>36</v>
      </c>
    </row>
    <row r="22" spans="1:6" ht="20.25">
      <c r="A22" s="19"/>
      <c r="B22" s="8" t="s">
        <v>22</v>
      </c>
      <c r="C22" s="9" t="s">
        <v>16</v>
      </c>
      <c r="D22" s="10">
        <v>16</v>
      </c>
      <c r="E22" s="13" t="str">
        <f>IF(E20=0,IF(E27=0,0,"X"),E21/E20*100)</f>
        <v>X</v>
      </c>
      <c r="F22" s="6">
        <f>IF(E22="X",100,E22)</f>
        <v>100</v>
      </c>
    </row>
    <row r="23" spans="1:6" ht="40.5">
      <c r="A23" s="18" t="s">
        <v>23</v>
      </c>
      <c r="B23" s="8" t="s">
        <v>24</v>
      </c>
      <c r="C23" s="9" t="s">
        <v>15</v>
      </c>
      <c r="D23" s="10">
        <v>17</v>
      </c>
      <c r="E23" s="12">
        <v>118.2536</v>
      </c>
      <c r="F23" s="6" t="s">
        <v>36</v>
      </c>
    </row>
    <row r="24" spans="1:6" ht="40.5">
      <c r="A24" s="19"/>
      <c r="B24" s="8" t="s">
        <v>25</v>
      </c>
      <c r="C24" s="9" t="s">
        <v>15</v>
      </c>
      <c r="D24" s="10">
        <v>18</v>
      </c>
      <c r="E24" s="12">
        <v>29.98069</v>
      </c>
      <c r="F24" s="6" t="s">
        <v>36</v>
      </c>
    </row>
    <row r="25" spans="1:6" ht="40.5">
      <c r="A25" s="19"/>
      <c r="B25" s="8" t="s">
        <v>26</v>
      </c>
      <c r="C25" s="9" t="s">
        <v>15</v>
      </c>
      <c r="D25" s="10">
        <v>19</v>
      </c>
      <c r="E25" s="12">
        <v>63.70059</v>
      </c>
      <c r="F25" s="6" t="s">
        <v>36</v>
      </c>
    </row>
    <row r="26" spans="1:6" ht="40.5">
      <c r="A26" s="19"/>
      <c r="B26" s="8" t="s">
        <v>22</v>
      </c>
      <c r="C26" s="9" t="s">
        <v>16</v>
      </c>
      <c r="D26" s="10">
        <v>20</v>
      </c>
      <c r="E26" s="13">
        <f>IF(E23&lt;&gt;0,(E25+E24)/E23*100,0)</f>
        <v>79.22065797574027</v>
      </c>
      <c r="F26" s="6" t="s">
        <v>36</v>
      </c>
    </row>
    <row r="27" spans="1:6" ht="40.5">
      <c r="A27" s="18" t="s">
        <v>27</v>
      </c>
      <c r="B27" s="8" t="s">
        <v>20</v>
      </c>
      <c r="C27" s="9" t="s">
        <v>15</v>
      </c>
      <c r="D27" s="10">
        <v>21</v>
      </c>
      <c r="E27" s="12">
        <v>40.89278</v>
      </c>
      <c r="F27" s="6" t="s">
        <v>36</v>
      </c>
    </row>
    <row r="28" spans="1:6" ht="40.5">
      <c r="A28" s="19"/>
      <c r="B28" s="8" t="s">
        <v>28</v>
      </c>
      <c r="C28" s="9" t="s">
        <v>15</v>
      </c>
      <c r="D28" s="10">
        <v>22</v>
      </c>
      <c r="E28" s="12">
        <v>40.89278</v>
      </c>
      <c r="F28" s="6" t="s">
        <v>36</v>
      </c>
    </row>
    <row r="29" spans="1:6" ht="40.5">
      <c r="A29" s="19"/>
      <c r="B29" s="8" t="s">
        <v>22</v>
      </c>
      <c r="C29" s="9" t="s">
        <v>16</v>
      </c>
      <c r="D29" s="10">
        <v>23</v>
      </c>
      <c r="E29" s="13">
        <f>IF(E27&lt;&gt;0,(E28/E27)*100,0)</f>
        <v>100</v>
      </c>
      <c r="F29" s="6" t="s">
        <v>36</v>
      </c>
    </row>
    <row r="30" spans="1:6" ht="40.5">
      <c r="A30" s="18" t="s">
        <v>29</v>
      </c>
      <c r="B30" s="8" t="s">
        <v>30</v>
      </c>
      <c r="C30" s="9" t="s">
        <v>15</v>
      </c>
      <c r="D30" s="10">
        <v>24</v>
      </c>
      <c r="E30" s="12">
        <v>0</v>
      </c>
      <c r="F30" s="6" t="s">
        <v>36</v>
      </c>
    </row>
    <row r="31" spans="1:6" ht="40.5">
      <c r="A31" s="19"/>
      <c r="B31" s="8" t="s">
        <v>31</v>
      </c>
      <c r="C31" s="9" t="s">
        <v>15</v>
      </c>
      <c r="D31" s="10">
        <v>25</v>
      </c>
      <c r="E31" s="12">
        <v>0</v>
      </c>
      <c r="F31" s="6" t="s">
        <v>36</v>
      </c>
    </row>
    <row r="32" spans="1:6" ht="40.5">
      <c r="A32" s="19"/>
      <c r="B32" s="8" t="s">
        <v>32</v>
      </c>
      <c r="C32" s="9" t="s">
        <v>15</v>
      </c>
      <c r="D32" s="10">
        <v>26</v>
      </c>
      <c r="E32" s="12">
        <v>5.69971</v>
      </c>
      <c r="F32" s="6" t="s">
        <v>36</v>
      </c>
    </row>
    <row r="33" spans="1:6" ht="40.5">
      <c r="A33" s="19"/>
      <c r="B33" s="8" t="s">
        <v>33</v>
      </c>
      <c r="C33" s="9" t="s">
        <v>15</v>
      </c>
      <c r="D33" s="10">
        <v>27</v>
      </c>
      <c r="E33" s="12">
        <v>18.58087</v>
      </c>
      <c r="F33" s="6" t="s">
        <v>36</v>
      </c>
    </row>
    <row r="34" spans="1:6" ht="40.5">
      <c r="A34" s="19"/>
      <c r="B34" s="8" t="s">
        <v>34</v>
      </c>
      <c r="C34" s="9" t="s">
        <v>15</v>
      </c>
      <c r="D34" s="10">
        <v>28</v>
      </c>
      <c r="E34" s="12">
        <v>16.6122</v>
      </c>
      <c r="F34" s="6" t="s">
        <v>36</v>
      </c>
    </row>
    <row r="35" spans="1:10" ht="40.5">
      <c r="A35" s="19"/>
      <c r="B35" s="8" t="s">
        <v>22</v>
      </c>
      <c r="C35" s="9" t="s">
        <v>16</v>
      </c>
      <c r="D35" s="10">
        <v>29</v>
      </c>
      <c r="E35" s="13">
        <f>IF(E28&lt;&gt;0,(E30*0.15+E31*0.25+E32*0.7+E33*0.9+E34)*100/E28,"X")</f>
        <v>91.27474336545474</v>
      </c>
      <c r="F35" s="6" t="s">
        <v>36</v>
      </c>
      <c r="J35" s="15"/>
    </row>
    <row r="36" spans="1:6" ht="40.5">
      <c r="A36" s="18" t="s">
        <v>35</v>
      </c>
      <c r="B36" s="19"/>
      <c r="C36" s="9" t="s">
        <v>16</v>
      </c>
      <c r="D36" s="10">
        <v>30</v>
      </c>
      <c r="E36" s="12">
        <f>IF((E21+E28)=0,0,(MIN(E13,200)*0.15+MIN(E19,200)*0.15+(F22*0.7*(E21/(E21+E28)))+(E26*0.1)+(E29*0.1*(E28/(E21+E28)))+(E35*0.5*(E28/(E21+E28)))))</f>
        <v>123.5594374803014</v>
      </c>
      <c r="F36" s="6" t="s">
        <v>36</v>
      </c>
    </row>
    <row r="37" spans="1:6" ht="20.25">
      <c r="A37" s="16"/>
      <c r="B37" s="17"/>
      <c r="C37" s="11"/>
      <c r="D37" s="11"/>
      <c r="E37" s="3"/>
      <c r="F37" s="6"/>
    </row>
  </sheetData>
  <mergeCells count="13">
    <mergeCell ref="A1:E1"/>
    <mergeCell ref="C3:E3"/>
    <mergeCell ref="C4:E4"/>
    <mergeCell ref="A6:D6"/>
    <mergeCell ref="A7:B7"/>
    <mergeCell ref="A8:A13"/>
    <mergeCell ref="A14:A19"/>
    <mergeCell ref="A20:A22"/>
    <mergeCell ref="A37:B37"/>
    <mergeCell ref="A23:A26"/>
    <mergeCell ref="A27:A29"/>
    <mergeCell ref="A30:A35"/>
    <mergeCell ref="A36:B36"/>
  </mergeCells>
  <printOptions horizontalCentered="1"/>
  <pageMargins left="0" right="0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состоянию на 01.01.2015 г.</dc:title>
  <dc:subject/>
  <dc:creator>Бершов К.А.</dc:creator>
  <cp:keywords/>
  <dc:description/>
  <cp:lastModifiedBy>Бершов К.А.</cp:lastModifiedBy>
  <cp:lastPrinted>2014-12-29T08:05:21Z</cp:lastPrinted>
  <dcterms:created xsi:type="dcterms:W3CDTF">2014-12-29T08:01:39Z</dcterms:created>
  <dcterms:modified xsi:type="dcterms:W3CDTF">2015-02-27T06:27:58Z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XXJ7TYMEEKJ2-3551-4</vt:lpwstr>
  </property>
  <property fmtid="{D5CDD505-2E9C-101B-9397-08002B2CF9AE}" pid="4" name="_dlc_DocIdItemGu">
    <vt:lpwstr>25a807b3-1bbd-48b2-ac5a-802e31982cf9</vt:lpwstr>
  </property>
  <property fmtid="{D5CDD505-2E9C-101B-9397-08002B2CF9AE}" pid="5" name="_dlc_DocIdU">
    <vt:lpwstr>https://vip.gov.mari.ru/minstroy/_layouts/DocIdRedir.aspx?ID=XXJ7TYMEEKJ2-3551-4, XXJ7TYMEEKJ2-3551-4</vt:lpwstr>
  </property>
  <property fmtid="{D5CDD505-2E9C-101B-9397-08002B2CF9AE}" pid="6" name="Описан">
    <vt:lpwstr>Ежемесячный отчет по мониторингу реализации субъектами Российской Федерации региональных адресных программ по переселению граждан из аварийного жилищного фонда по состоянию на 01.01.2015 г.</vt:lpwstr>
  </property>
</Properties>
</file>